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QIV.07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<sst xmlns="http://schemas.openxmlformats.org/spreadsheetml/2006/main" count="124" uniqueCount="114">
  <si>
    <t>Mẫu CBTT-03</t>
  </si>
  <si>
    <t>BÁO CÁO TÀI CHÍNH TÓM TẮT</t>
  </si>
  <si>
    <t>Nội dung</t>
  </si>
  <si>
    <t>Số dư cuối kỳ</t>
  </si>
  <si>
    <t>I</t>
  </si>
  <si>
    <r>
      <t xml:space="preserve">Tài sản ngắn hạn </t>
    </r>
    <r>
      <rPr>
        <i/>
        <sz val="13"/>
        <rFont val="Times New Roman"/>
        <family val="1"/>
      </rPr>
      <t xml:space="preserve">       </t>
    </r>
  </si>
  <si>
    <t xml:space="preserve">Tiền và các khoản tương đương tiền      </t>
  </si>
  <si>
    <t>Các khoản đầu tư tài chính ngắn hạn</t>
  </si>
  <si>
    <t xml:space="preserve">Các khoản phải thu ngắn hạn    </t>
  </si>
  <si>
    <t>Hàng tồn kho</t>
  </si>
  <si>
    <t xml:space="preserve">Tài sản ngắn hạn khác     </t>
  </si>
  <si>
    <t>II</t>
  </si>
  <si>
    <r>
      <t>Tài sản dài hạn</t>
    </r>
    <r>
      <rPr>
        <i/>
        <sz val="13"/>
        <rFont val="Times New Roman"/>
        <family val="1"/>
      </rPr>
      <t xml:space="preserve">    </t>
    </r>
  </si>
  <si>
    <t xml:space="preserve">Các khoản phải thu dài hạn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</si>
  <si>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</si>
  <si>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</si>
  <si>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</si>
  <si>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</si>
  <si>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</si>
  <si>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</si>
  <si>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>Các khoản đầu tư tài chính dài hạn</t>
  </si>
  <si>
    <t xml:space="preserve">Tài sản dài hạn khác      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</si>
  <si>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</si>
  <si>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</si>
  <si>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</si>
  <si>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</si>
  <si>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</si>
  <si>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</si>
  <si>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</si>
  <si>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</si>
  <si>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</si>
  <si>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</si>
  <si>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</si>
  <si>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</si>
  <si>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</t>
  </si>
  <si>
    <r>
      <t xml:space="preserve"> - Chênh lệch tỷ giá hối đoái       </t>
    </r>
    <r>
      <rPr>
        <i/>
        <sz val="12"/>
        <rFont val="Times New Roman"/>
        <family val="1"/>
      </rPr>
      <t xml:space="preserve"> </t>
    </r>
  </si>
  <si>
    <t xml:space="preserve"> - Lợi nhuận sau thuế chưa phân phối</t>
  </si>
  <si>
    <t xml:space="preserve"> - Nguồn vốn đầu tư XDCB</t>
  </si>
  <si>
    <t>2</t>
  </si>
  <si>
    <t>Nguồn kinh phí và quỹ khác</t>
  </si>
  <si>
    <t xml:space="preserve"> - Quỹ khen thưởng phúc lợi</t>
  </si>
  <si>
    <t xml:space="preserve"> - Nguồn kinh phí</t>
  </si>
  <si>
    <t xml:space="preserve"> - Nguồn kinh phí đã hình thành TSCĐ</t>
  </si>
  <si>
    <t>VI</t>
  </si>
  <si>
    <t>TỔNG CỘNG NGUỒN VỐN</t>
  </si>
  <si>
    <t>Chỉ tiêu</t>
  </si>
  <si>
    <t>Kỳ trước</t>
  </si>
  <si>
    <t>1</t>
  </si>
  <si>
    <t>3</t>
  </si>
  <si>
    <t>4</t>
  </si>
  <si>
    <t>STT</t>
  </si>
  <si>
    <t>Kỳ báo cáo</t>
  </si>
  <si>
    <t>Luỹ kế</t>
  </si>
  <si>
    <t>Doanh thu bán hàng và cung cấp dịch vụ</t>
  </si>
  <si>
    <t>Các khoản giảm trừ doanh thu</t>
  </si>
  <si>
    <t>Doanh thu thuần vê bán hàng và cung cấp dịch vụ</t>
  </si>
  <si>
    <t>Giá vốn hàng bán</t>
  </si>
  <si>
    <t>5</t>
  </si>
  <si>
    <t>LN gộp về bán hàng và cung cấp dịch vụ</t>
  </si>
  <si>
    <t>6</t>
  </si>
  <si>
    <t>Doanh thu hoạt động tài chính</t>
  </si>
  <si>
    <t>7</t>
  </si>
  <si>
    <t>Chi phí tài chính</t>
  </si>
  <si>
    <t>8</t>
  </si>
  <si>
    <t>Chi phí bán hàng</t>
  </si>
  <si>
    <t>9</t>
  </si>
  <si>
    <t>Chi phí quản lý doanh nghiệp</t>
  </si>
  <si>
    <t>10</t>
  </si>
  <si>
    <t xml:space="preserve">Lợi nhuận thuần từ hoạt động kinh doanh    </t>
  </si>
  <si>
    <t>11</t>
  </si>
  <si>
    <t>Thu nhập khác</t>
  </si>
  <si>
    <t>12</t>
  </si>
  <si>
    <t xml:space="preserve">Chi phí khác                                                                                                                                                     </t>
  </si>
  <si>
    <t>13</t>
  </si>
  <si>
    <t>Lợi nhuận khác</t>
  </si>
  <si>
    <t>14</t>
  </si>
  <si>
    <t>Tổng lợi nhuận kế toán trước thuế</t>
  </si>
  <si>
    <t>15</t>
  </si>
  <si>
    <t>Thuế thu nhập doanh nghiệp</t>
  </si>
  <si>
    <t>16</t>
  </si>
  <si>
    <t>Lợi nhuận sau thuế thu nhập doanh nghiệp</t>
  </si>
  <si>
    <t>17</t>
  </si>
  <si>
    <t xml:space="preserve">Lãi cơ bản trên cổ phiếu   </t>
  </si>
  <si>
    <t>18</t>
  </si>
  <si>
    <t>Cổ tức trên mỗi cổ phiếu</t>
  </si>
  <si>
    <t xml:space="preserve">     (Chỉ áp dụng đối với báo cáo năm)</t>
  </si>
  <si>
    <t>- Tài sản dài hạn/Tổng tài sản</t>
  </si>
  <si>
    <t>- Tài sản ngắn hạn/Tổng tài sản</t>
  </si>
  <si>
    <t>- Nợ phải trả/ Tổng nguồn vốn</t>
  </si>
  <si>
    <t>- Nguồn vốn chủ sở hữu/ Tổng nguồn vốn</t>
  </si>
  <si>
    <t>- Khả năng thanh toán nhanh</t>
  </si>
  <si>
    <t>- Khả năng thanh toán hiện hành</t>
  </si>
  <si>
    <t>- Tỷ suất lợi nhuận sau thuế/Tổng tài sản</t>
  </si>
  <si>
    <t>- Tỷ suất lợi nhuận sau thuế/Doanh thu thuần</t>
  </si>
  <si>
    <t>- Tỷ suất lợi nhuận sau thuế/Nguồn vốn chủ sở hữu</t>
  </si>
  <si>
    <t xml:space="preserve">  Ngày ….. tháng….năm ….</t>
  </si>
  <si>
    <t xml:space="preserve">(Ban hành kèm theo Thông tư số 38/2007/TT-BTC </t>
  </si>
  <si>
    <t xml:space="preserve">ngày 18/4/2007 của Bộ trưởng BTC hướng dẫn về </t>
  </si>
  <si>
    <t>việc Công bố thông tin trên thị trường chứng khoán)</t>
  </si>
  <si>
    <t>C«ng ty: Cæ phÇn l©m n«ng s¶n thùc phÈm Yªn B¸i</t>
  </si>
  <si>
    <t>§Þa chØ: Ph­êng NguyÔn Phóc - Thµnh Phè Yªn B¸i</t>
  </si>
  <si>
    <t xml:space="preserve">I. BẢNG CÂN ĐỐI KẾ TOÁN   </t>
  </si>
  <si>
    <t>II. KẾT QUẢ HOẠT ĐỘNG KINH DOANH</t>
  </si>
  <si>
    <t>Gi¸m ®èc c«ng ty</t>
  </si>
  <si>
    <t>Cơ cấu tài sản (%)</t>
  </si>
  <si>
    <t>Cơ cấu nguồn vốn (%)</t>
  </si>
  <si>
    <r>
      <t>Khả năng thanh toán (</t>
    </r>
    <r>
      <rPr>
        <b/>
        <sz val="13"/>
        <rFont val=".VnTime"/>
        <family val="2"/>
      </rPr>
      <t>LÇn)</t>
    </r>
  </si>
  <si>
    <t>Tỷ suất lợi nhuận (%)</t>
  </si>
  <si>
    <t>III. CÁC CHỈ TIÊU TÀI CHÍNH CƠ BẢN</t>
  </si>
  <si>
    <t>TrÇn C«ng B×nh</t>
  </si>
  <si>
    <t>(§· ký)</t>
  </si>
  <si>
    <t>(Quý IV năm 2007)</t>
  </si>
  <si>
    <r>
      <t xml:space="preserve"> - Các quỹ:</t>
    </r>
    <r>
      <rPr>
        <sz val="12"/>
        <rFont val=".VnTime"/>
        <family val="2"/>
      </rPr>
      <t xml:space="preserve"> Quü dù tr÷ bæ sung V§L</t>
    </r>
  </si>
  <si>
    <t>Số dư đầu năm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</si>
</sst>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0.0%"/>
  </numFmts>
  <fonts count="24">
    <font>
      <sz val="11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3"/>
      <name val=".VnTime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2"/>
      <name val=".VnTimeH"/>
      <family val="2"/>
    </font>
    <font>
      <b/>
      <sz val="13"/>
      <name val=".VnTime"/>
      <family val="2"/>
    </font>
    <font>
      <sz val="13"/>
      <name val="Times New Roman"/>
      <family val="1"/>
    </font>
    <font>
      <sz val="12"/>
      <name val=".VnTime"/>
      <family val="2"/>
    </font>
    <font>
      <i/>
      <sz val="12"/>
      <name val=".VnTime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8"/>
      <name val=".vntime"/>
      <family val="0"/>
    </font>
    <font>
      <i/>
      <sz val="8"/>
      <name val="Times New Roman"/>
      <family val="1"/>
    </font>
    <font>
      <b/>
      <sz val="11"/>
      <name val=".VnTimeH"/>
      <family val="2"/>
    </font>
    <font>
      <sz val="11"/>
      <color indexed="10"/>
      <name val=".vntime"/>
      <family val="0"/>
    </font>
    <font>
      <sz val="8"/>
      <color indexed="10"/>
      <name val=".vntime"/>
      <family val="0"/>
    </font>
    <font>
      <sz val="10"/>
      <color indexed="8"/>
      <name val="Times New Roman"/>
      <family val="0"/>
    </font>
    <font>
      <b/>
      <sz val="11"/>
      <name val=".VnTim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1" xfId="15" applyNumberFormat="1" applyFont="1" applyBorder="1" applyAlignment="1">
      <alignment wrapText="1"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3" fontId="14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</xdr:row>
      <xdr:rowOff>142875</xdr:rowOff>
    </xdr:from>
    <xdr:to>
      <xdr:col>1</xdr:col>
      <xdr:colOff>2152650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9550" y="1114425"/>
          <a:ext cx="2476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Email: yfaco@yahoo.com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419100</xdr:colOff>
      <xdr:row>2</xdr:row>
      <xdr:rowOff>57150</xdr:rowOff>
    </xdr:from>
    <xdr:to>
      <xdr:col>1</xdr:col>
      <xdr:colOff>1371600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7675"/>
          <a:ext cx="1485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QHung\SOTONGHOP%20-%20VP2007\QTTC%20Q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i tiet 9T07"/>
      <sheetName val="PHAN III QI.07"/>
      <sheetName val="PHAN IIQIV.07"/>
      <sheetName val="CDKT QIV.07"/>
      <sheetName val="NGOAI BCDKT"/>
      <sheetName val="KQ QIV.07"/>
      <sheetName val="KQ QI.07 (2)"/>
      <sheetName val="Phan tich 3.1"/>
      <sheetName val="BC LCTien te"/>
      <sheetName val="Thuyet minh 21.1"/>
      <sheetName val="Thuyet minh"/>
      <sheetName val="Sheet1"/>
      <sheetName val="b"/>
      <sheetName val="00000000"/>
    </sheetNames>
    <sheetDataSet>
      <sheetData sheetId="6">
        <row r="11">
          <cell r="K11">
            <v>34090160052</v>
          </cell>
          <cell r="O11">
            <v>103997313427</v>
          </cell>
        </row>
        <row r="15">
          <cell r="K15">
            <v>34090160052</v>
          </cell>
          <cell r="O15">
            <v>103997313427</v>
          </cell>
        </row>
        <row r="16">
          <cell r="K16">
            <v>28864285867</v>
          </cell>
          <cell r="O16">
            <v>90632339869</v>
          </cell>
        </row>
        <row r="18">
          <cell r="K18">
            <v>23147719</v>
          </cell>
          <cell r="O18">
            <v>95042131</v>
          </cell>
        </row>
        <row r="19">
          <cell r="K19">
            <v>1306991551</v>
          </cell>
          <cell r="O19">
            <v>2197278198</v>
          </cell>
        </row>
        <row r="21">
          <cell r="K21">
            <v>1078573418</v>
          </cell>
          <cell r="O21">
            <v>3609326784</v>
          </cell>
        </row>
        <row r="22">
          <cell r="K22">
            <v>2175777698</v>
          </cell>
          <cell r="O22">
            <v>4578855482</v>
          </cell>
        </row>
        <row r="24">
          <cell r="K24">
            <v>11147676</v>
          </cell>
          <cell r="O24">
            <v>26238605</v>
          </cell>
        </row>
        <row r="28">
          <cell r="K28">
            <v>245013381</v>
          </cell>
        </row>
        <row r="31">
          <cell r="O31">
            <v>2929.0055887179487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>
      <selection activeCell="C11" sqref="C11"/>
    </sheetView>
  </sheetViews>
  <sheetFormatPr defaultColWidth="8.796875" defaultRowHeight="14.25"/>
  <cols>
    <col min="1" max="1" width="5.59765625" style="0" customWidth="1"/>
    <col min="2" max="2" width="52.69921875" style="0" customWidth="1"/>
    <col min="3" max="3" width="15.5" style="11" customWidth="1"/>
    <col min="4" max="4" width="15.69921875" style="11" customWidth="1"/>
    <col min="5" max="5" width="11" style="0" bestFit="1" customWidth="1"/>
    <col min="6" max="6" width="10.8984375" style="0" customWidth="1"/>
  </cols>
  <sheetData>
    <row r="1" spans="1:4" ht="17.25" customHeight="1">
      <c r="A1" s="10" t="s">
        <v>99</v>
      </c>
      <c r="B1" s="12"/>
      <c r="C1" s="53" t="s">
        <v>0</v>
      </c>
      <c r="D1" s="53"/>
    </row>
    <row r="2" spans="1:4" s="9" customFormat="1" ht="13.5" customHeight="1">
      <c r="A2" s="45" t="s">
        <v>100</v>
      </c>
      <c r="B2" s="13"/>
      <c r="C2" s="54" t="s">
        <v>96</v>
      </c>
      <c r="D2" s="54"/>
    </row>
    <row r="3" spans="3:4" s="9" customFormat="1" ht="13.5" customHeight="1">
      <c r="C3" s="54" t="s">
        <v>97</v>
      </c>
      <c r="D3" s="54"/>
    </row>
    <row r="4" spans="1:4" ht="13.5" customHeight="1">
      <c r="A4" s="2"/>
      <c r="C4" s="54" t="s">
        <v>98</v>
      </c>
      <c r="D4" s="54"/>
    </row>
    <row r="5" spans="1:10" ht="18.75">
      <c r="A5" s="55" t="s">
        <v>1</v>
      </c>
      <c r="B5" s="55"/>
      <c r="C5" s="55"/>
      <c r="D5" s="55"/>
      <c r="E5" s="8"/>
      <c r="F5" s="8"/>
      <c r="G5" s="8"/>
      <c r="H5" s="8"/>
      <c r="I5" s="8"/>
      <c r="J5" s="8"/>
    </row>
    <row r="6" spans="1:10" ht="18.75">
      <c r="A6" s="56" t="s">
        <v>111</v>
      </c>
      <c r="B6" s="56"/>
      <c r="C6" s="56"/>
      <c r="D6" s="56"/>
      <c r="E6" s="1"/>
      <c r="F6" s="1"/>
      <c r="G6" s="1"/>
      <c r="H6" s="1"/>
      <c r="I6" s="1"/>
      <c r="J6" s="1"/>
    </row>
    <row r="7" ht="16.5">
      <c r="A7" s="3"/>
    </row>
    <row r="8" ht="17.25" customHeight="1">
      <c r="A8" s="6" t="s">
        <v>101</v>
      </c>
    </row>
    <row r="9" ht="9.75" customHeight="1">
      <c r="A9" s="4"/>
    </row>
    <row r="10" spans="1:4" s="7" customFormat="1" ht="23.25" customHeight="1">
      <c r="A10" s="14" t="s">
        <v>50</v>
      </c>
      <c r="B10" s="15" t="s">
        <v>2</v>
      </c>
      <c r="C10" s="16" t="s">
        <v>113</v>
      </c>
      <c r="D10" s="16" t="s">
        <v>3</v>
      </c>
    </row>
    <row r="11" spans="1:4" ht="18" customHeight="1">
      <c r="A11" s="42" t="s">
        <v>4</v>
      </c>
      <c r="B11" s="18" t="s">
        <v>5</v>
      </c>
      <c r="C11" s="19">
        <f>SUM(C12:C16)</f>
        <v>19731690329</v>
      </c>
      <c r="D11" s="19">
        <f>SUM(D12:D16)</f>
        <v>18961179282</v>
      </c>
    </row>
    <row r="12" spans="1:4" ht="18" customHeight="1">
      <c r="A12" s="43">
        <v>1</v>
      </c>
      <c r="B12" s="20" t="s">
        <v>6</v>
      </c>
      <c r="C12" s="21">
        <v>4395156198</v>
      </c>
      <c r="D12" s="21">
        <v>1585382304</v>
      </c>
    </row>
    <row r="13" spans="1:4" ht="18" customHeight="1">
      <c r="A13" s="43">
        <v>2</v>
      </c>
      <c r="B13" s="20" t="s">
        <v>7</v>
      </c>
      <c r="C13" s="21">
        <v>0</v>
      </c>
      <c r="D13" s="21">
        <v>0</v>
      </c>
    </row>
    <row r="14" spans="1:4" ht="18" customHeight="1">
      <c r="A14" s="43">
        <v>3</v>
      </c>
      <c r="B14" s="20" t="s">
        <v>8</v>
      </c>
      <c r="C14" s="21">
        <v>4986953713</v>
      </c>
      <c r="D14" s="21">
        <v>6531221554</v>
      </c>
    </row>
    <row r="15" spans="1:4" ht="18" customHeight="1">
      <c r="A15" s="43">
        <v>4</v>
      </c>
      <c r="B15" s="20" t="s">
        <v>9</v>
      </c>
      <c r="C15" s="21">
        <v>9952743755</v>
      </c>
      <c r="D15" s="21">
        <v>10457186733</v>
      </c>
    </row>
    <row r="16" spans="1:4" ht="18" customHeight="1">
      <c r="A16" s="43">
        <v>5</v>
      </c>
      <c r="B16" s="20" t="s">
        <v>10</v>
      </c>
      <c r="C16" s="21">
        <v>396836663</v>
      </c>
      <c r="D16" s="21">
        <v>387388691</v>
      </c>
    </row>
    <row r="17" spans="1:4" ht="18" customHeight="1">
      <c r="A17" s="42" t="s">
        <v>11</v>
      </c>
      <c r="B17" s="18" t="s">
        <v>12</v>
      </c>
      <c r="C17" s="19">
        <f>SUM(C18+C19+C24+C25+C26)</f>
        <v>39599403650</v>
      </c>
      <c r="D17" s="19">
        <f>SUM(D18+D19+D24+D25+D26)</f>
        <v>41806963932</v>
      </c>
    </row>
    <row r="18" spans="1:4" ht="18" customHeight="1">
      <c r="A18" s="43">
        <v>1</v>
      </c>
      <c r="B18" s="20" t="s">
        <v>13</v>
      </c>
      <c r="C18" s="21">
        <v>0</v>
      </c>
      <c r="D18" s="21">
        <v>0</v>
      </c>
    </row>
    <row r="19" spans="1:4" ht="18" customHeight="1">
      <c r="A19" s="43">
        <v>2</v>
      </c>
      <c r="B19" s="20" t="s">
        <v>14</v>
      </c>
      <c r="C19" s="21">
        <f>SUM(C20:C23)</f>
        <v>39576703650</v>
      </c>
      <c r="D19" s="21">
        <v>41784263932</v>
      </c>
    </row>
    <row r="20" spans="1:4" ht="18" customHeight="1">
      <c r="A20" s="43"/>
      <c r="B20" s="20" t="s">
        <v>15</v>
      </c>
      <c r="C20" s="21">
        <v>39563362150</v>
      </c>
      <c r="D20" s="21">
        <v>31044526604</v>
      </c>
    </row>
    <row r="21" spans="1:4" ht="18" customHeight="1">
      <c r="A21" s="43"/>
      <c r="B21" s="20" t="s">
        <v>16</v>
      </c>
      <c r="C21" s="21">
        <v>0</v>
      </c>
      <c r="D21" s="21">
        <v>0</v>
      </c>
    </row>
    <row r="22" spans="1:4" ht="18" customHeight="1">
      <c r="A22" s="43"/>
      <c r="B22" s="20" t="s">
        <v>17</v>
      </c>
      <c r="C22" s="21">
        <v>0</v>
      </c>
      <c r="D22" s="21">
        <v>0</v>
      </c>
    </row>
    <row r="23" spans="1:4" ht="18" customHeight="1">
      <c r="A23" s="43"/>
      <c r="B23" s="20" t="s">
        <v>18</v>
      </c>
      <c r="C23" s="21">
        <v>13341500</v>
      </c>
      <c r="D23" s="21">
        <v>10739737328</v>
      </c>
    </row>
    <row r="24" spans="1:4" ht="18" customHeight="1">
      <c r="A24" s="43">
        <v>3</v>
      </c>
      <c r="B24" s="22" t="s">
        <v>19</v>
      </c>
      <c r="C24" s="21">
        <v>0</v>
      </c>
      <c r="D24" s="21">
        <v>0</v>
      </c>
    </row>
    <row r="25" spans="1:4" ht="18" customHeight="1">
      <c r="A25" s="43">
        <v>4</v>
      </c>
      <c r="B25" s="20" t="s">
        <v>20</v>
      </c>
      <c r="C25" s="21">
        <v>22700000</v>
      </c>
      <c r="D25" s="21">
        <v>22700000</v>
      </c>
    </row>
    <row r="26" spans="1:4" ht="18" customHeight="1">
      <c r="A26" s="43">
        <v>5</v>
      </c>
      <c r="B26" s="20" t="s">
        <v>21</v>
      </c>
      <c r="C26" s="21">
        <v>0</v>
      </c>
      <c r="D26" s="21">
        <v>0</v>
      </c>
    </row>
    <row r="27" spans="1:4" ht="18" customHeight="1">
      <c r="A27" s="26" t="s">
        <v>22</v>
      </c>
      <c r="B27" s="23" t="s">
        <v>23</v>
      </c>
      <c r="C27" s="19">
        <f>C11+C17</f>
        <v>59331093979</v>
      </c>
      <c r="D27" s="19">
        <f>D11+D17</f>
        <v>60768143214</v>
      </c>
    </row>
    <row r="28" spans="1:4" ht="18" customHeight="1">
      <c r="A28" s="26" t="s">
        <v>24</v>
      </c>
      <c r="B28" s="23" t="s">
        <v>25</v>
      </c>
      <c r="C28" s="19">
        <f>SUM(C29:C30)</f>
        <v>47588923229</v>
      </c>
      <c r="D28" s="19">
        <f>SUM(D29:D30)</f>
        <v>44598567561</v>
      </c>
    </row>
    <row r="29" spans="1:4" ht="18" customHeight="1">
      <c r="A29" s="43">
        <v>1</v>
      </c>
      <c r="B29" s="20" t="s">
        <v>26</v>
      </c>
      <c r="C29" s="21">
        <v>14866721593</v>
      </c>
      <c r="D29" s="21">
        <v>20444113863</v>
      </c>
    </row>
    <row r="30" spans="1:4" ht="18" customHeight="1">
      <c r="A30" s="43">
        <v>2</v>
      </c>
      <c r="B30" s="20" t="s">
        <v>27</v>
      </c>
      <c r="C30" s="21">
        <v>32722201636</v>
      </c>
      <c r="D30" s="21">
        <v>24154453698</v>
      </c>
    </row>
    <row r="31" spans="1:4" ht="18" customHeight="1">
      <c r="A31" s="26" t="s">
        <v>28</v>
      </c>
      <c r="B31" s="23" t="s">
        <v>29</v>
      </c>
      <c r="C31" s="19">
        <f>C32+C42</f>
        <v>11742170750</v>
      </c>
      <c r="D31" s="19">
        <f>D32+D42</f>
        <v>16169575653</v>
      </c>
    </row>
    <row r="32" spans="1:4" ht="18" customHeight="1">
      <c r="A32" s="43">
        <v>1</v>
      </c>
      <c r="B32" s="20" t="s">
        <v>29</v>
      </c>
      <c r="C32" s="19">
        <f>SUM(C33:C41)</f>
        <v>11225956473</v>
      </c>
      <c r="D32" s="19">
        <f>SUM(D33:D41)</f>
        <v>15778861376</v>
      </c>
    </row>
    <row r="33" spans="1:4" ht="18" customHeight="1">
      <c r="A33" s="43"/>
      <c r="B33" s="20" t="s">
        <v>30</v>
      </c>
      <c r="C33" s="21">
        <v>7860000000</v>
      </c>
      <c r="D33" s="21">
        <v>11000000000</v>
      </c>
    </row>
    <row r="34" spans="1:4" ht="18" customHeight="1">
      <c r="A34" s="43"/>
      <c r="B34" s="20" t="s">
        <v>31</v>
      </c>
      <c r="C34" s="21">
        <v>0</v>
      </c>
      <c r="D34" s="21">
        <v>0</v>
      </c>
    </row>
    <row r="35" spans="1:4" ht="18" customHeight="1">
      <c r="A35" s="43"/>
      <c r="B35" s="20" t="s">
        <v>32</v>
      </c>
      <c r="C35" s="21">
        <v>0</v>
      </c>
      <c r="D35" s="21">
        <v>0</v>
      </c>
    </row>
    <row r="36" spans="1:4" ht="18" customHeight="1">
      <c r="A36" s="43"/>
      <c r="B36" s="20" t="s">
        <v>33</v>
      </c>
      <c r="C36" s="21">
        <v>0</v>
      </c>
      <c r="D36" s="21">
        <v>0</v>
      </c>
    </row>
    <row r="37" spans="1:4" ht="18" customHeight="1">
      <c r="A37" s="43"/>
      <c r="B37" s="20" t="s">
        <v>34</v>
      </c>
      <c r="C37" s="21">
        <v>0</v>
      </c>
      <c r="D37" s="21">
        <v>0</v>
      </c>
    </row>
    <row r="38" spans="1:4" ht="18" customHeight="1">
      <c r="A38" s="43"/>
      <c r="B38" s="20" t="s">
        <v>35</v>
      </c>
      <c r="C38" s="21">
        <v>0</v>
      </c>
      <c r="D38" s="21">
        <v>0</v>
      </c>
    </row>
    <row r="39" spans="1:4" ht="18" customHeight="1">
      <c r="A39" s="43"/>
      <c r="B39" s="20" t="s">
        <v>112</v>
      </c>
      <c r="C39" s="21">
        <v>0</v>
      </c>
      <c r="D39" s="21">
        <v>124000000</v>
      </c>
    </row>
    <row r="40" spans="1:4" ht="18" customHeight="1">
      <c r="A40" s="43"/>
      <c r="B40" s="20" t="s">
        <v>36</v>
      </c>
      <c r="C40" s="21">
        <v>2103337562</v>
      </c>
      <c r="D40" s="21">
        <f>1124354946+1925275135</f>
        <v>3049630081</v>
      </c>
    </row>
    <row r="41" spans="1:4" ht="18" customHeight="1">
      <c r="A41" s="43"/>
      <c r="B41" s="20" t="s">
        <v>37</v>
      </c>
      <c r="C41" s="21">
        <v>1262618911</v>
      </c>
      <c r="D41" s="21">
        <v>1605231295</v>
      </c>
    </row>
    <row r="42" spans="1:4" ht="18" customHeight="1">
      <c r="A42" s="43" t="s">
        <v>38</v>
      </c>
      <c r="B42" s="20" t="s">
        <v>39</v>
      </c>
      <c r="C42" s="19">
        <f>SUM(C43:C45)</f>
        <v>516214277</v>
      </c>
      <c r="D42" s="19">
        <f>SUM(D43:D45)</f>
        <v>390714277</v>
      </c>
    </row>
    <row r="43" spans="1:4" ht="18" customHeight="1">
      <c r="A43" s="43"/>
      <c r="B43" s="20" t="s">
        <v>40</v>
      </c>
      <c r="C43" s="21">
        <v>516214277</v>
      </c>
      <c r="D43" s="21">
        <v>390714277</v>
      </c>
    </row>
    <row r="44" spans="1:4" ht="18" customHeight="1">
      <c r="A44" s="43"/>
      <c r="B44" s="20" t="s">
        <v>41</v>
      </c>
      <c r="C44" s="21">
        <v>0</v>
      </c>
      <c r="D44" s="21">
        <v>0</v>
      </c>
    </row>
    <row r="45" spans="1:4" ht="18" customHeight="1">
      <c r="A45" s="43"/>
      <c r="B45" s="36" t="s">
        <v>42</v>
      </c>
      <c r="C45" s="37">
        <v>0</v>
      </c>
      <c r="D45" s="37">
        <v>0</v>
      </c>
    </row>
    <row r="46" spans="1:6" s="24" customFormat="1" ht="18" customHeight="1">
      <c r="A46" s="26" t="s">
        <v>43</v>
      </c>
      <c r="B46" s="23" t="s">
        <v>44</v>
      </c>
      <c r="C46" s="19">
        <f>C31+C28</f>
        <v>59331093979</v>
      </c>
      <c r="D46" s="19">
        <f>D31+D28</f>
        <v>60768143214</v>
      </c>
      <c r="E46" s="25">
        <f>C46-C27</f>
        <v>0</v>
      </c>
      <c r="F46" s="25">
        <f>D46-D27</f>
        <v>0</v>
      </c>
    </row>
    <row r="47" spans="1:4" s="32" customFormat="1" ht="16.5">
      <c r="A47" s="31"/>
      <c r="C47" s="33"/>
      <c r="D47" s="33"/>
    </row>
    <row r="48" spans="1:4" s="32" customFormat="1" ht="16.5">
      <c r="A48" s="34" t="s">
        <v>102</v>
      </c>
      <c r="C48" s="33"/>
      <c r="D48" s="33"/>
    </row>
    <row r="49" spans="1:4" s="32" customFormat="1" ht="10.5" customHeight="1">
      <c r="A49" s="35"/>
      <c r="C49" s="33"/>
      <c r="D49" s="33"/>
    </row>
    <row r="50" spans="1:4" s="24" customFormat="1" ht="19.5" customHeight="1">
      <c r="A50" s="26" t="s">
        <v>50</v>
      </c>
      <c r="B50" s="26" t="s">
        <v>45</v>
      </c>
      <c r="C50" s="27" t="s">
        <v>51</v>
      </c>
      <c r="D50" s="27" t="s">
        <v>52</v>
      </c>
    </row>
    <row r="51" spans="1:4" ht="19.5" customHeight="1">
      <c r="A51" s="43" t="s">
        <v>47</v>
      </c>
      <c r="B51" s="20" t="s">
        <v>53</v>
      </c>
      <c r="C51" s="44">
        <f>'[1]KQ QIV.07'!$K$11</f>
        <v>34090160052</v>
      </c>
      <c r="D51" s="44">
        <f>'[1]KQ QIV.07'!$O$11</f>
        <v>103997313427</v>
      </c>
    </row>
    <row r="52" spans="1:4" ht="19.5" customHeight="1">
      <c r="A52" s="43" t="s">
        <v>38</v>
      </c>
      <c r="B52" s="20" t="s">
        <v>54</v>
      </c>
      <c r="C52" s="44">
        <v>0</v>
      </c>
      <c r="D52" s="44">
        <v>0</v>
      </c>
    </row>
    <row r="53" spans="1:4" ht="19.5" customHeight="1">
      <c r="A53" s="43" t="s">
        <v>48</v>
      </c>
      <c r="B53" s="20" t="s">
        <v>55</v>
      </c>
      <c r="C53" s="44">
        <f>'[1]KQ QIV.07'!$K$15</f>
        <v>34090160052</v>
      </c>
      <c r="D53" s="44">
        <f>'[1]KQ QIV.07'!$O$15</f>
        <v>103997313427</v>
      </c>
    </row>
    <row r="54" spans="1:4" ht="19.5" customHeight="1">
      <c r="A54" s="43" t="s">
        <v>49</v>
      </c>
      <c r="B54" s="20" t="s">
        <v>56</v>
      </c>
      <c r="C54" s="44">
        <f>'[1]KQ QIV.07'!$K$16</f>
        <v>28864285867</v>
      </c>
      <c r="D54" s="44">
        <f>'[1]KQ QIV.07'!$O$16</f>
        <v>90632339869</v>
      </c>
    </row>
    <row r="55" spans="1:4" ht="19.5" customHeight="1">
      <c r="A55" s="43" t="s">
        <v>57</v>
      </c>
      <c r="B55" s="20" t="s">
        <v>58</v>
      </c>
      <c r="C55" s="44">
        <f>C53-C54</f>
        <v>5225874185</v>
      </c>
      <c r="D55" s="44">
        <f>D53-D54</f>
        <v>13364973558</v>
      </c>
    </row>
    <row r="56" spans="1:4" ht="19.5" customHeight="1">
      <c r="A56" s="43" t="s">
        <v>59</v>
      </c>
      <c r="B56" s="20" t="s">
        <v>60</v>
      </c>
      <c r="C56" s="44">
        <f>'[1]KQ QIV.07'!$K$18</f>
        <v>23147719</v>
      </c>
      <c r="D56" s="44">
        <f>'[1]KQ QIV.07'!$O$18</f>
        <v>95042131</v>
      </c>
    </row>
    <row r="57" spans="1:4" ht="19.5" customHeight="1">
      <c r="A57" s="43" t="s">
        <v>61</v>
      </c>
      <c r="B57" s="20" t="s">
        <v>62</v>
      </c>
      <c r="C57" s="44">
        <f>'[1]KQ QIV.07'!$K$19</f>
        <v>1306991551</v>
      </c>
      <c r="D57" s="44">
        <f>'[1]KQ QIV.07'!$O$19</f>
        <v>2197278198</v>
      </c>
    </row>
    <row r="58" spans="1:4" ht="19.5" customHeight="1">
      <c r="A58" s="43" t="s">
        <v>63</v>
      </c>
      <c r="B58" s="20" t="s">
        <v>64</v>
      </c>
      <c r="C58" s="44">
        <f>'[1]KQ QIV.07'!$K$21</f>
        <v>1078573418</v>
      </c>
      <c r="D58" s="44">
        <f>'[1]KQ QIV.07'!$O$21</f>
        <v>3609326784</v>
      </c>
    </row>
    <row r="59" spans="1:4" ht="19.5" customHeight="1">
      <c r="A59" s="43" t="s">
        <v>65</v>
      </c>
      <c r="B59" s="20" t="s">
        <v>66</v>
      </c>
      <c r="C59" s="44">
        <f>'[1]KQ QIV.07'!$K$22</f>
        <v>2175777698</v>
      </c>
      <c r="D59" s="44">
        <f>'[1]KQ QIV.07'!$O$22</f>
        <v>4578855482</v>
      </c>
    </row>
    <row r="60" spans="1:4" ht="19.5" customHeight="1">
      <c r="A60" s="43" t="s">
        <v>67</v>
      </c>
      <c r="B60" s="20" t="s">
        <v>68</v>
      </c>
      <c r="C60" s="44">
        <f>C55-C57-C58-C59+C56</f>
        <v>687679237</v>
      </c>
      <c r="D60" s="44">
        <f>D55-D57-D58-D59+D56</f>
        <v>3074555225</v>
      </c>
    </row>
    <row r="61" spans="1:4" ht="19.5" customHeight="1">
      <c r="A61" s="43" t="s">
        <v>69</v>
      </c>
      <c r="B61" s="20" t="s">
        <v>70</v>
      </c>
      <c r="C61" s="44">
        <f>'[1]KQ QIV.07'!$K$24</f>
        <v>11147676</v>
      </c>
      <c r="D61" s="44">
        <f>'[1]KQ QIV.07'!$O$24</f>
        <v>26238605</v>
      </c>
    </row>
    <row r="62" spans="1:4" ht="19.5" customHeight="1">
      <c r="A62" s="43" t="s">
        <v>71</v>
      </c>
      <c r="B62" s="20" t="s">
        <v>72</v>
      </c>
      <c r="C62" s="44">
        <v>0</v>
      </c>
      <c r="D62" s="44">
        <v>0</v>
      </c>
    </row>
    <row r="63" spans="1:4" ht="19.5" customHeight="1">
      <c r="A63" s="43" t="s">
        <v>73</v>
      </c>
      <c r="B63" s="20" t="s">
        <v>74</v>
      </c>
      <c r="C63" s="44">
        <f>C61-C62</f>
        <v>11147676</v>
      </c>
      <c r="D63" s="44">
        <f>D61-D62</f>
        <v>26238605</v>
      </c>
    </row>
    <row r="64" spans="1:4" ht="19.5" customHeight="1">
      <c r="A64" s="43" t="s">
        <v>75</v>
      </c>
      <c r="B64" s="20" t="s">
        <v>76</v>
      </c>
      <c r="C64" s="44">
        <f>C60+C63</f>
        <v>698826913</v>
      </c>
      <c r="D64" s="44">
        <f>D60+D63</f>
        <v>3100793830</v>
      </c>
    </row>
    <row r="65" spans="1:4" ht="19.5" customHeight="1">
      <c r="A65" s="43" t="s">
        <v>77</v>
      </c>
      <c r="B65" s="20" t="s">
        <v>78</v>
      </c>
      <c r="C65" s="44">
        <f>'[1]KQ QIV.07'!$K$28</f>
        <v>245013381</v>
      </c>
      <c r="D65" s="44">
        <f>C65</f>
        <v>245013381</v>
      </c>
    </row>
    <row r="66" spans="1:4" ht="19.5" customHeight="1">
      <c r="A66" s="43" t="s">
        <v>79</v>
      </c>
      <c r="B66" s="20" t="s">
        <v>80</v>
      </c>
      <c r="C66" s="44">
        <f>C64-C65</f>
        <v>453813532</v>
      </c>
      <c r="D66" s="44">
        <f>D64-D65</f>
        <v>2855780449</v>
      </c>
    </row>
    <row r="67" spans="1:4" ht="19.5" customHeight="1">
      <c r="A67" s="43" t="s">
        <v>81</v>
      </c>
      <c r="B67" s="20" t="s">
        <v>82</v>
      </c>
      <c r="C67" s="44">
        <f>C66/1100000</f>
        <v>412.5577563636364</v>
      </c>
      <c r="D67" s="44">
        <f>'[1]KQ QIV.07'!$O$31</f>
        <v>2929.0055887179487</v>
      </c>
    </row>
    <row r="68" spans="1:4" s="24" customFormat="1" ht="19.5" customHeight="1">
      <c r="A68" s="43" t="s">
        <v>83</v>
      </c>
      <c r="B68" s="20" t="s">
        <v>84</v>
      </c>
      <c r="C68" s="44"/>
      <c r="D68" s="44">
        <f>688500000/850000</f>
        <v>810</v>
      </c>
    </row>
    <row r="69" spans="1:4" s="32" customFormat="1" ht="15.75">
      <c r="A69" s="38"/>
      <c r="C69" s="33"/>
      <c r="D69" s="33"/>
    </row>
    <row r="70" spans="1:4" s="32" customFormat="1" ht="18.75">
      <c r="A70" s="39" t="s">
        <v>108</v>
      </c>
      <c r="C70" s="33"/>
      <c r="D70" s="33"/>
    </row>
    <row r="71" spans="1:4" s="32" customFormat="1" ht="15.75">
      <c r="A71" s="35" t="s">
        <v>85</v>
      </c>
      <c r="C71" s="33"/>
      <c r="D71" s="33"/>
    </row>
    <row r="72" spans="1:4" s="32" customFormat="1" ht="7.5" customHeight="1">
      <c r="A72" s="40"/>
      <c r="C72" s="33"/>
      <c r="D72" s="33"/>
    </row>
    <row r="73" spans="1:5" s="24" customFormat="1" ht="16.5" thickBot="1">
      <c r="A73" s="17" t="s">
        <v>50</v>
      </c>
      <c r="B73" s="17" t="s">
        <v>45</v>
      </c>
      <c r="C73" s="17" t="s">
        <v>46</v>
      </c>
      <c r="D73" s="17" t="s">
        <v>51</v>
      </c>
      <c r="E73" s="17"/>
    </row>
    <row r="74" spans="1:5" ht="16.5">
      <c r="A74" s="52" t="s">
        <v>47</v>
      </c>
      <c r="B74" s="41" t="s">
        <v>104</v>
      </c>
      <c r="C74" s="46"/>
      <c r="D74" s="46"/>
      <c r="E74" s="49"/>
    </row>
    <row r="75" spans="1:5" ht="16.5">
      <c r="A75" s="52"/>
      <c r="B75" s="29" t="s">
        <v>86</v>
      </c>
      <c r="C75" s="46">
        <v>66.74</v>
      </c>
      <c r="D75" s="46">
        <v>68.78</v>
      </c>
      <c r="E75" s="50"/>
    </row>
    <row r="76" spans="1:5" ht="17.25" thickBot="1">
      <c r="A76" s="52"/>
      <c r="B76" s="29" t="s">
        <v>87</v>
      </c>
      <c r="C76" s="46">
        <v>33.26</v>
      </c>
      <c r="D76" s="46">
        <v>31.22</v>
      </c>
      <c r="E76" s="51"/>
    </row>
    <row r="77" spans="1:5" ht="16.5">
      <c r="A77" s="52" t="s">
        <v>38</v>
      </c>
      <c r="B77" s="28" t="s">
        <v>105</v>
      </c>
      <c r="C77" s="47"/>
      <c r="D77" s="47"/>
      <c r="E77" s="49"/>
    </row>
    <row r="78" spans="1:5" ht="16.5">
      <c r="A78" s="52"/>
      <c r="B78" s="29" t="s">
        <v>88</v>
      </c>
      <c r="C78" s="46">
        <v>80.21</v>
      </c>
      <c r="D78" s="46">
        <v>73.39</v>
      </c>
      <c r="E78" s="50"/>
    </row>
    <row r="79" spans="1:5" ht="17.25" thickBot="1">
      <c r="A79" s="52"/>
      <c r="B79" s="29" t="s">
        <v>89</v>
      </c>
      <c r="C79" s="46">
        <v>19.79</v>
      </c>
      <c r="D79" s="46">
        <v>26.61</v>
      </c>
      <c r="E79" s="51"/>
    </row>
    <row r="80" spans="1:5" ht="16.5">
      <c r="A80" s="52" t="s">
        <v>48</v>
      </c>
      <c r="B80" s="28" t="s">
        <v>106</v>
      </c>
      <c r="C80" s="46"/>
      <c r="D80" s="46"/>
      <c r="E80" s="49"/>
    </row>
    <row r="81" spans="1:5" ht="16.5">
      <c r="A81" s="52"/>
      <c r="B81" s="29" t="s">
        <v>90</v>
      </c>
      <c r="C81" s="46">
        <v>0.3</v>
      </c>
      <c r="D81" s="46">
        <v>0.08</v>
      </c>
      <c r="E81" s="50"/>
    </row>
    <row r="82" spans="1:5" ht="17.25" thickBot="1">
      <c r="A82" s="52"/>
      <c r="B82" s="29" t="s">
        <v>91</v>
      </c>
      <c r="C82" s="46">
        <v>1.25</v>
      </c>
      <c r="D82" s="46">
        <v>1.36</v>
      </c>
      <c r="E82" s="51"/>
    </row>
    <row r="83" spans="1:5" ht="16.5">
      <c r="A83" s="52" t="s">
        <v>49</v>
      </c>
      <c r="B83" s="28" t="s">
        <v>107</v>
      </c>
      <c r="C83" s="46"/>
      <c r="D83" s="48"/>
      <c r="E83" s="58"/>
    </row>
    <row r="84" spans="1:5" ht="16.5">
      <c r="A84" s="52"/>
      <c r="B84" s="29" t="s">
        <v>92</v>
      </c>
      <c r="C84" s="46">
        <v>3.81</v>
      </c>
      <c r="D84" s="48">
        <v>4.6</v>
      </c>
      <c r="E84" s="59"/>
    </row>
    <row r="85" spans="1:5" ht="16.5">
      <c r="A85" s="52"/>
      <c r="B85" s="29" t="s">
        <v>93</v>
      </c>
      <c r="C85" s="46">
        <v>2.36</v>
      </c>
      <c r="D85" s="48">
        <v>2.68</v>
      </c>
      <c r="E85" s="59"/>
    </row>
    <row r="86" spans="1:5" ht="17.25" thickBot="1">
      <c r="A86" s="52"/>
      <c r="B86" s="29" t="s">
        <v>94</v>
      </c>
      <c r="C86" s="46">
        <v>20.15</v>
      </c>
      <c r="D86" s="48">
        <v>19.66</v>
      </c>
      <c r="E86" s="60"/>
    </row>
    <row r="87" spans="1:4" ht="16.5">
      <c r="A87" s="30"/>
      <c r="B87" s="24"/>
      <c r="C87" s="25"/>
      <c r="D87" s="25"/>
    </row>
    <row r="88" spans="3:4" ht="16.5">
      <c r="C88" s="61" t="s">
        <v>95</v>
      </c>
      <c r="D88" s="61"/>
    </row>
    <row r="89" spans="3:4" ht="17.25">
      <c r="C89" s="62" t="s">
        <v>103</v>
      </c>
      <c r="D89" s="62"/>
    </row>
    <row r="90" spans="1:4" ht="18.75">
      <c r="A90" s="5"/>
      <c r="C90" s="63" t="s">
        <v>110</v>
      </c>
      <c r="D90" s="63"/>
    </row>
    <row r="92" spans="3:4" ht="16.5">
      <c r="C92" s="57" t="s">
        <v>109</v>
      </c>
      <c r="D92" s="57"/>
    </row>
  </sheetData>
  <mergeCells count="18">
    <mergeCell ref="C92:D92"/>
    <mergeCell ref="E80:E82"/>
    <mergeCell ref="A83:A86"/>
    <mergeCell ref="E83:E86"/>
    <mergeCell ref="C88:D88"/>
    <mergeCell ref="C89:D89"/>
    <mergeCell ref="C90:D90"/>
    <mergeCell ref="A80:A82"/>
    <mergeCell ref="E74:E76"/>
    <mergeCell ref="A77:A79"/>
    <mergeCell ref="E77:E79"/>
    <mergeCell ref="C1:D1"/>
    <mergeCell ref="C2:D2"/>
    <mergeCell ref="C3:D3"/>
    <mergeCell ref="C4:D4"/>
    <mergeCell ref="A5:D5"/>
    <mergeCell ref="A6:D6"/>
    <mergeCell ref="A74:A76"/>
  </mergeCells>
  <printOptions/>
  <pageMargins left="1.02" right="0.48" top="0.27" bottom="0.21" header="0.27" footer="0.21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manhdung</cp:lastModifiedBy>
  <cp:lastPrinted>2007-11-26T20:27:47Z</cp:lastPrinted>
  <dcterms:created xsi:type="dcterms:W3CDTF">2007-11-21T13:43:41Z</dcterms:created>
  <dcterms:modified xsi:type="dcterms:W3CDTF">2008-01-30T07:14:03Z</dcterms:modified>
  <cp:category/>
  <cp:version/>
  <cp:contentType/>
  <cp:contentStatus/>
</cp:coreProperties>
</file>